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<sst xmlns="http://schemas.openxmlformats.org/spreadsheetml/2006/main" count="178" uniqueCount="170">
  <si>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</si>
  <si>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</si>
  <si>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</si>
  <si>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</si>
  <si>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</si>
  <si>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</si>
  <si>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</si>
  <si>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</si>
  <si>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</si>
  <si>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</si>
  <si>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</si>
  <si>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</si>
  <si>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</si>
  <si>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</si>
  <si>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</si>
  <si>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</si>
  <si>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</si>
  <si>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</si>
  <si>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</si>
  <si>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</si>
  <si>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</si>
  <si>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</si>
  <si>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</si>
  <si>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</si>
  <si>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</si>
  <si>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</si>
  <si>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</si>
  <si>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</si>
  <si>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</si>
  <si>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</si>
  <si>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</si>
  <si>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</si>
  <si>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</si>
  <si>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</si>
  <si>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</si>
  <si>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</si>
  <si>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</si>
  <si>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</si>
  <si>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</si>
  <si>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</si>
  <si>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</si>
  <si>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</si>
  <si>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</si>
  <si>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</si>
  <si>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</si>
  <si>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</si>
  <si>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</si>
  <si>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</si>
  <si>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</si>
  <si>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</si>
  <si>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</si>
  <si>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</si>
  <si>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</si>
  <si>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</si>
  <si>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</si>
  <si>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</si>
  <si>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</si>
  <si>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</si>
  <si>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</si>
  <si>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</si>
  <si>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</si>
  <si>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</si>
  <si>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</si>
  <si>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</si>
  <si>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</si>
  <si>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</si>
  <si>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</si>
  <si>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</si>
  <si>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</si>
  <si>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</si>
  <si>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</si>
  <si>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</si>
  <si>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</si>
  <si>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</si>
  <si>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</si>
  <si>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</si>
  <si>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</si>
  <si>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</si>
  <si>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</si>
  <si>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</si>
  <si>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</si>
  <si>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</si>
  <si>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</si>
  <si>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</si>
  <si>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</si>
  <si>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</si>
  <si>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</si>
  <si>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</si>
  <si>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</si>
  <si>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</si>
  <si>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</si>
  <si>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</si>
  <si>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</si>
  <si>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</si>
  <si>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</si>
  <si>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</si>
  <si>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</si>
  <si>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</si>
  <si>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</si>
  <si>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</si>
  <si>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</si>
  <si>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</si>
  <si>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</si>
  <si>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</si>
  <si>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</si>
  <si>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</si>
  <si>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</si>
  <si>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</si>
  <si>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</si>
  <si>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</si>
  <si>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</si>
  <si>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</si>
  <si>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</si>
  <si>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</si>
  <si>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</si>
  <si>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</si>
  <si>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</si>
  <si>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</si>
  <si>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</si>
  <si>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</si>
  <si>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</si>
  <si>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</si>
  <si>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</si>
  <si>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</si>
  <si>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</si>
  <si>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</si>
  <si>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</si>
  <si>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</si>
  <si>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</si>
  <si>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</si>
  <si>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</si>
  <si>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</si>
  <si>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</si>
  <si>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</si>
  <si>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</si>
  <si>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</si>
  <si>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</si>
  <si>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</si>
  <si>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</si>
  <si>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</si>
  <si>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</si>
  <si>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</si>
  <si>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</si>
  <si>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</si>
  <si>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</si>
  <si>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</si>
  <si>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</si>
  <si>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</si>
  <si>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</si>
  <si>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</si>
  <si>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</si>
  <si>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</si>
  <si>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</si>
  <si>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</si>
  <si>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</si>
  <si>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</si>
  <si>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</si>
  <si>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</si>
  <si>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</si>
  <si>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</si>
  <si>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</si>
  <si>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</si>
  <si>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</si>
  <si>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</si>
  <si>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</si>
  <si>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</si>
  <si>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</si>
  <si>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</si>
  <si>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Company: Phu Tho Tourist Service Joint Stock Company</t>
  </si>
  <si>
    <t xml:space="preserve"> 
Financial Statement Quarter 3/2018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</si>
</sst>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3"/>
  <sheetViews>
    <sheetView tabSelected="1" zoomScale="120" zoomScaleNormal="120" zoomScalePageLayoutView="0" workbookViewId="0" topLeftCell="A1">
      <selection activeCell="A3" sqref="A3:C3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ht="12">
      <c r="A1" s="28" t="s">
        <v>168</v>
      </c>
    </row>
    <row r="2" ht="12">
      <c r="A2" s="23"/>
    </row>
    <row r="3" spans="1:3" ht="24" customHeight="1">
      <c r="A3" s="29" t="s">
        <v>169</v>
      </c>
      <c r="B3" s="29"/>
      <c r="C3" s="29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897172047444</v>
      </c>
      <c r="C7" s="22">
        <f>C8+C11+C15+C26+C29+C37</f>
        <v>977315408896</v>
      </c>
    </row>
    <row r="8" spans="1:3" ht="12">
      <c r="A8" s="2" t="s">
        <v>3</v>
      </c>
      <c r="B8" s="19">
        <f>B9+B10</f>
        <v>74408662620</v>
      </c>
      <c r="C8" s="19">
        <f>C9+C10</f>
        <v>13667533813</v>
      </c>
    </row>
    <row r="9" spans="1:3" ht="12">
      <c r="A9" s="3" t="s">
        <v>4</v>
      </c>
      <c r="B9" s="20">
        <v>36408662620</v>
      </c>
      <c r="C9" s="20">
        <v>13667533813</v>
      </c>
    </row>
    <row r="10" spans="1:3" ht="12">
      <c r="A10" s="3" t="s">
        <v>5</v>
      </c>
      <c r="B10" s="20">
        <v>38000000000</v>
      </c>
      <c r="C10" s="20"/>
    </row>
    <row r="11" spans="1:3" ht="12">
      <c r="A11" s="2" t="s">
        <v>6</v>
      </c>
      <c r="B11" s="19">
        <f>B12+B13+B14</f>
        <v>779200000000</v>
      </c>
      <c r="C11" s="19">
        <f>C12+C13+C14</f>
        <v>887730000000</v>
      </c>
    </row>
    <row r="12" spans="1:3" ht="12">
      <c r="A12" s="3" t="s">
        <v>47</v>
      </c>
      <c r="B12" s="20">
        <v>0</v>
      </c>
      <c r="C12" s="20">
        <v>0</v>
      </c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779200000000</v>
      </c>
      <c r="C14" s="20">
        <v>887730000000</v>
      </c>
    </row>
    <row r="15" spans="1:3" ht="12">
      <c r="A15" s="4" t="s">
        <v>7</v>
      </c>
      <c r="B15" s="19">
        <f>B16+B19+B20+B21+B22+B23+B24+B25</f>
        <v>31695821552</v>
      </c>
      <c r="C15" s="19">
        <f>C16+C19+C20+C21+C22+C23+C24+C25</f>
        <v>70982843062</v>
      </c>
    </row>
    <row r="16" spans="1:3" ht="12">
      <c r="A16" s="5" t="s">
        <v>8</v>
      </c>
      <c r="B16" s="20">
        <v>4572601093</v>
      </c>
      <c r="C16" s="20">
        <v>1817772905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2755738767</v>
      </c>
      <c r="C19" s="20">
        <v>13157017636</v>
      </c>
    </row>
    <row r="20" spans="1:3" ht="12">
      <c r="A20" s="6" t="s">
        <v>50</v>
      </c>
      <c r="B20" s="20"/>
      <c r="C20" s="20"/>
    </row>
    <row r="21" spans="1:3" ht="12">
      <c r="A21" s="6" t="s">
        <v>51</v>
      </c>
      <c r="B21" s="20"/>
      <c r="C21" s="20"/>
    </row>
    <row r="22" spans="1:3" ht="12">
      <c r="A22" s="6" t="s">
        <v>52</v>
      </c>
      <c r="B22" s="20"/>
      <c r="C22" s="20"/>
    </row>
    <row r="23" spans="1:3" ht="12">
      <c r="A23" s="6" t="s">
        <v>53</v>
      </c>
      <c r="B23" s="20">
        <v>24339135291</v>
      </c>
      <c r="C23" s="20">
        <v>56008052521</v>
      </c>
    </row>
    <row r="24" spans="1:3" ht="12">
      <c r="A24" s="6" t="s">
        <v>54</v>
      </c>
      <c r="B24" s="20"/>
      <c r="C24" s="20"/>
    </row>
    <row r="25" spans="1:3" ht="12">
      <c r="A25" s="6" t="s">
        <v>55</v>
      </c>
      <c r="B25" s="20">
        <v>28346401</v>
      </c>
      <c r="C25" s="20"/>
    </row>
    <row r="26" spans="1:3" ht="12">
      <c r="A26" s="4" t="s">
        <v>12</v>
      </c>
      <c r="B26" s="19">
        <f>B27+B28</f>
        <v>2872639943</v>
      </c>
      <c r="C26" s="19">
        <f>C27+C28</f>
        <v>2659120104</v>
      </c>
    </row>
    <row r="27" spans="1:3" ht="12">
      <c r="A27" s="6" t="s">
        <v>56</v>
      </c>
      <c r="B27" s="20">
        <v>2872639943</v>
      </c>
      <c r="C27" s="20">
        <v>2659120104</v>
      </c>
    </row>
    <row r="28" spans="1:3" ht="12">
      <c r="A28" s="6" t="s">
        <v>57</v>
      </c>
      <c r="B28" s="20"/>
      <c r="C28" s="20"/>
    </row>
    <row r="29" spans="1:3" ht="12">
      <c r="A29" s="4" t="s">
        <v>13</v>
      </c>
      <c r="B29" s="19">
        <f>B30+B33+B34+B35+B36</f>
        <v>8994923329</v>
      </c>
      <c r="C29" s="19">
        <f>C30+C33+C34+C35+C36</f>
        <v>2275911917</v>
      </c>
    </row>
    <row r="30" spans="1:3" s="21" customFormat="1" ht="12">
      <c r="A30" s="5" t="s">
        <v>14</v>
      </c>
      <c r="B30" s="20">
        <v>8994923329</v>
      </c>
      <c r="C30" s="20">
        <v>2275911917</v>
      </c>
    </row>
    <row r="31" spans="1:3" ht="12">
      <c r="A31" s="6" t="s">
        <v>15</v>
      </c>
      <c r="B31" s="20"/>
      <c r="C31" s="20"/>
    </row>
    <row r="32" spans="1:3" ht="12">
      <c r="A32" s="6" t="s">
        <v>16</v>
      </c>
      <c r="B32" s="20"/>
      <c r="C32" s="20"/>
    </row>
    <row r="33" spans="1:3" ht="12">
      <c r="A33" s="6" t="s">
        <v>17</v>
      </c>
      <c r="B33" s="20"/>
      <c r="C33" s="20"/>
    </row>
    <row r="34" spans="1:3" ht="12">
      <c r="A34" s="5" t="s">
        <v>18</v>
      </c>
      <c r="B34" s="20"/>
      <c r="C34" s="20"/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569103674863</v>
      </c>
      <c r="C40" s="19">
        <f>C41+C51+C61+C64+C67+C73</f>
        <v>569156850600</v>
      </c>
    </row>
    <row r="41" spans="1:3" ht="12">
      <c r="A41" s="2" t="s">
        <v>22</v>
      </c>
      <c r="B41" s="19">
        <f>B42+B43+B44+B45+B46+B47+B50</f>
        <v>5878656948</v>
      </c>
      <c r="C41" s="19">
        <f>C42+C43+C44+C45+C46+C47+C50</f>
        <v>5878656948</v>
      </c>
    </row>
    <row r="42" spans="1:3" ht="12">
      <c r="A42" s="3" t="s">
        <v>23</v>
      </c>
      <c r="B42" s="20">
        <v>240000000</v>
      </c>
      <c r="C42" s="20">
        <v>240000000</v>
      </c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>
        <v>12678656948</v>
      </c>
      <c r="C47" s="20">
        <v>12678656948</v>
      </c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>
        <v>-7040000000</v>
      </c>
      <c r="C50" s="20">
        <v>-7040000000</v>
      </c>
    </row>
    <row r="51" spans="1:3" ht="12">
      <c r="A51" s="4" t="s">
        <v>24</v>
      </c>
      <c r="B51" s="19">
        <f>B52+B55+B58</f>
        <v>177003861074</v>
      </c>
      <c r="C51" s="19">
        <f>C52+C55+C58</f>
        <v>170999275308</v>
      </c>
    </row>
    <row r="52" spans="1:3" ht="12">
      <c r="A52" s="7" t="s">
        <v>26</v>
      </c>
      <c r="B52" s="19">
        <f>B53+B54</f>
        <v>176714067757</v>
      </c>
      <c r="C52" s="19">
        <f>C53+C54</f>
        <v>170918704794</v>
      </c>
    </row>
    <row r="53" spans="1:3" ht="12.75">
      <c r="A53" s="13" t="s">
        <v>29</v>
      </c>
      <c r="B53" s="20">
        <v>505394257957</v>
      </c>
      <c r="C53" s="20">
        <v>466291944052</v>
      </c>
    </row>
    <row r="54" spans="1:3" ht="12.75">
      <c r="A54" s="13" t="s">
        <v>68</v>
      </c>
      <c r="B54" s="20">
        <v>-328680190200</v>
      </c>
      <c r="C54" s="20">
        <v>-295373239258</v>
      </c>
    </row>
    <row r="55" spans="1:3" ht="12.75">
      <c r="A55" s="14" t="s">
        <v>133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289793317</v>
      </c>
      <c r="C58" s="19">
        <f>C59+C60</f>
        <v>80570514</v>
      </c>
    </row>
    <row r="59" spans="1:3" ht="12.75">
      <c r="A59" s="13" t="s">
        <v>29</v>
      </c>
      <c r="B59" s="20">
        <v>29999912390</v>
      </c>
      <c r="C59" s="20">
        <v>29530636215</v>
      </c>
    </row>
    <row r="60" spans="1:3" ht="12.75">
      <c r="A60" s="13" t="s">
        <v>70</v>
      </c>
      <c r="B60" s="20">
        <v>-29710119073</v>
      </c>
      <c r="C60" s="20">
        <v>-29450065701</v>
      </c>
    </row>
    <row r="61" spans="1:3" ht="12.75">
      <c r="A61" s="14" t="s">
        <v>72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>
        <v>0</v>
      </c>
      <c r="C62" s="20">
        <v>0</v>
      </c>
    </row>
    <row r="63" spans="1:3" ht="12.75">
      <c r="A63" s="13" t="s">
        <v>71</v>
      </c>
      <c r="B63" s="20">
        <v>0</v>
      </c>
      <c r="C63" s="20">
        <v>0</v>
      </c>
    </row>
    <row r="64" spans="1:3" ht="12">
      <c r="A64" s="7" t="s">
        <v>73</v>
      </c>
      <c r="B64" s="19">
        <f>B65+B66</f>
        <v>10509774472</v>
      </c>
      <c r="C64" s="19">
        <f>C65+C66</f>
        <v>10330000837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0">
        <v>10509774472</v>
      </c>
      <c r="C66" s="20">
        <v>10330000837</v>
      </c>
    </row>
    <row r="67" spans="1:3" ht="12">
      <c r="A67" s="7" t="s">
        <v>30</v>
      </c>
      <c r="B67" s="19">
        <f>B68+B69+B70+B71+B72</f>
        <v>281943017683</v>
      </c>
      <c r="C67" s="19">
        <f>C68+C69+C70+C71+C72</f>
        <v>274443017683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0">
        <v>253277125000</v>
      </c>
      <c r="C69" s="20">
        <v>253277125000</v>
      </c>
    </row>
    <row r="70" spans="1:3" ht="12">
      <c r="A70" s="6" t="s">
        <v>76</v>
      </c>
      <c r="B70" s="20">
        <v>28665892683</v>
      </c>
      <c r="C70" s="20">
        <v>21165892683</v>
      </c>
    </row>
    <row r="71" spans="1:3" ht="12">
      <c r="A71" s="6" t="s">
        <v>28</v>
      </c>
      <c r="B71" s="20"/>
      <c r="C71" s="20"/>
    </row>
    <row r="72" spans="1:3" ht="12">
      <c r="A72" s="6" t="s">
        <v>77</v>
      </c>
      <c r="B72" s="20"/>
      <c r="C72" s="20"/>
    </row>
    <row r="73" spans="1:3" ht="12">
      <c r="A73" s="7" t="s">
        <v>81</v>
      </c>
      <c r="B73" s="19">
        <f>B74+B75+B76+B77</f>
        <v>93768364686</v>
      </c>
      <c r="C73" s="19">
        <f>C74+C75+C76+C77</f>
        <v>107505899824</v>
      </c>
    </row>
    <row r="74" spans="1:3" ht="12">
      <c r="A74" s="6" t="s">
        <v>78</v>
      </c>
      <c r="B74" s="20">
        <v>93768364686</v>
      </c>
      <c r="C74" s="20">
        <v>107505899824</v>
      </c>
    </row>
    <row r="75" spans="1:3" ht="12">
      <c r="A75" s="6" t="s">
        <v>79</v>
      </c>
      <c r="B75" s="20"/>
      <c r="C75" s="20"/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6" t="s">
        <v>167</v>
      </c>
      <c r="B78" s="20"/>
      <c r="C78" s="20"/>
    </row>
    <row r="79" spans="1:3" ht="12">
      <c r="A79" s="4" t="s">
        <v>31</v>
      </c>
      <c r="B79" s="19">
        <f>B7+B40</f>
        <v>1466275722307</v>
      </c>
      <c r="C79" s="19">
        <f>C7+C40</f>
        <v>1546472259496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139272418980</v>
      </c>
      <c r="C81" s="19">
        <f>C82+C104</f>
        <v>202413398028</v>
      </c>
    </row>
    <row r="82" spans="1:3" ht="12">
      <c r="A82" s="4" t="s">
        <v>34</v>
      </c>
      <c r="B82" s="19">
        <f>B83+B86+B87+B88+B89+B90+B91+B92+B93+B95+B96+B97+B98+B99+B100</f>
        <v>137497530980</v>
      </c>
      <c r="C82" s="19">
        <f>C83+C86+C87+C88+C89+C90+C91+C92+C93+C95+C96+C97+C98+C99+C100</f>
        <v>200638510028</v>
      </c>
    </row>
    <row r="83" spans="1:3" s="21" customFormat="1" ht="12">
      <c r="A83" s="5" t="s">
        <v>88</v>
      </c>
      <c r="B83" s="20">
        <v>10633566724</v>
      </c>
      <c r="C83" s="20">
        <v>12311064470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/>
      <c r="C86" s="20"/>
    </row>
    <row r="87" spans="1:3" ht="12">
      <c r="A87" s="6" t="s">
        <v>85</v>
      </c>
      <c r="B87" s="20">
        <v>18040005302</v>
      </c>
      <c r="C87" s="20">
        <v>1918746619</v>
      </c>
    </row>
    <row r="88" spans="1:3" ht="12">
      <c r="A88" s="6" t="s">
        <v>86</v>
      </c>
      <c r="B88" s="20"/>
      <c r="C88" s="20"/>
    </row>
    <row r="89" spans="1:3" ht="12">
      <c r="A89" s="6" t="s">
        <v>87</v>
      </c>
      <c r="B89" s="20"/>
      <c r="C89" s="20"/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>
        <v>282895084</v>
      </c>
      <c r="C92" s="20">
        <v>505904186</v>
      </c>
    </row>
    <row r="93" spans="1:3" ht="12">
      <c r="A93" s="6" t="s">
        <v>92</v>
      </c>
      <c r="B93" s="20">
        <v>103306409371</v>
      </c>
      <c r="C93" s="20">
        <v>185489782134</v>
      </c>
    </row>
    <row r="94" spans="1:3" ht="12">
      <c r="A94" s="15" t="s">
        <v>93</v>
      </c>
      <c r="B94" s="20"/>
      <c r="C94" s="20"/>
    </row>
    <row r="95" spans="1:3" ht="12">
      <c r="A95" s="6" t="s">
        <v>94</v>
      </c>
      <c r="B95" s="20"/>
      <c r="C95" s="20"/>
    </row>
    <row r="96" spans="1:3" ht="12">
      <c r="A96" s="6" t="s">
        <v>95</v>
      </c>
      <c r="B96" s="20"/>
      <c r="C96" s="20"/>
    </row>
    <row r="97" spans="1:3" ht="12">
      <c r="A97" s="6" t="s">
        <v>96</v>
      </c>
      <c r="B97" s="20">
        <v>5234654499</v>
      </c>
      <c r="C97" s="20">
        <v>413012619</v>
      </c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1774888000</v>
      </c>
      <c r="C104" s="19">
        <f>SUM(C105:C117)</f>
        <v>1774888000</v>
      </c>
    </row>
    <row r="105" spans="1:3" ht="12">
      <c r="A105" s="6" t="s">
        <v>103</v>
      </c>
      <c r="B105" s="20"/>
      <c r="C105" s="20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/>
      <c r="C110" s="20"/>
    </row>
    <row r="111" spans="1:3" ht="12">
      <c r="A111" s="6" t="s">
        <v>37</v>
      </c>
      <c r="B111" s="20">
        <v>1774888000</v>
      </c>
      <c r="C111" s="20">
        <v>1774888000</v>
      </c>
    </row>
    <row r="112" spans="1:3" ht="12">
      <c r="A112" s="9" t="s">
        <v>107</v>
      </c>
      <c r="B112" s="20"/>
      <c r="C112" s="20"/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/>
      <c r="C115" s="20"/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0"/>
      <c r="C117" s="20"/>
    </row>
    <row r="118" spans="1:3" ht="12">
      <c r="A118" s="4" t="s">
        <v>38</v>
      </c>
      <c r="B118" s="19">
        <f>B119</f>
        <v>1322773746105</v>
      </c>
      <c r="C118" s="19">
        <f>C119</f>
        <v>1325539392550</v>
      </c>
    </row>
    <row r="119" spans="1:3" ht="12">
      <c r="A119" s="7" t="s">
        <v>39</v>
      </c>
      <c r="B119" s="19">
        <f>B120+B123+B124+B125+B126+B127+B128+B129+B130+B131+B132+B135+B136</f>
        <v>1322773746105</v>
      </c>
      <c r="C119" s="19">
        <f>C120+C123+C124+C125+C126+C127+C128+C129+C130+C131+C132+C135+C136</f>
        <v>1325539392550</v>
      </c>
    </row>
    <row r="120" spans="1:3" ht="12">
      <c r="A120" s="7" t="s">
        <v>40</v>
      </c>
      <c r="B120" s="19">
        <f>B121+B122</f>
        <v>1186840000000</v>
      </c>
      <c r="C120" s="19">
        <f>C121+C122</f>
        <v>1186840000000</v>
      </c>
    </row>
    <row r="121" spans="1:3" ht="12">
      <c r="A121" s="16" t="s">
        <v>114</v>
      </c>
      <c r="B121" s="20">
        <v>1186840000000</v>
      </c>
      <c r="C121" s="20">
        <v>1186840000000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>
        <v>69686924280</v>
      </c>
      <c r="C123" s="20">
        <v>69686924280</v>
      </c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0"/>
      <c r="C125" s="20"/>
    </row>
    <row r="126" spans="1:3" ht="12">
      <c r="A126" s="6" t="s">
        <v>117</v>
      </c>
      <c r="B126" s="20"/>
      <c r="C126" s="20"/>
    </row>
    <row r="127" spans="1:3" ht="12">
      <c r="A127" s="6" t="s">
        <v>118</v>
      </c>
      <c r="B127" s="20"/>
      <c r="C127" s="20"/>
    </row>
    <row r="128" spans="1:3" ht="12">
      <c r="A128" s="6" t="s">
        <v>119</v>
      </c>
      <c r="B128" s="20"/>
      <c r="C128" s="20"/>
    </row>
    <row r="129" spans="1:3" ht="12">
      <c r="A129" s="6" t="s">
        <v>120</v>
      </c>
      <c r="B129" s="20"/>
      <c r="C129" s="20"/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/>
      <c r="C131" s="20"/>
    </row>
    <row r="132" spans="1:3" ht="12">
      <c r="A132" s="7" t="s">
        <v>122</v>
      </c>
      <c r="B132" s="19">
        <f>B133+B134</f>
        <v>66246821825</v>
      </c>
      <c r="C132" s="19">
        <f>C133+C134</f>
        <v>69012468270</v>
      </c>
    </row>
    <row r="133" spans="1:3" ht="12">
      <c r="A133" s="16" t="s">
        <v>123</v>
      </c>
      <c r="B133" s="20">
        <v>4821826390</v>
      </c>
      <c r="C133" s="20">
        <v>4363909862</v>
      </c>
    </row>
    <row r="134" spans="1:3" ht="12">
      <c r="A134" s="16" t="s">
        <v>124</v>
      </c>
      <c r="B134" s="20">
        <v>61424995435</v>
      </c>
      <c r="C134" s="20">
        <v>64648558408</v>
      </c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/>
      <c r="C136" s="20"/>
    </row>
    <row r="137" spans="1:3" ht="12">
      <c r="A137" s="25" t="s">
        <v>164</v>
      </c>
      <c r="B137" s="19">
        <f>B138+B139</f>
        <v>0</v>
      </c>
      <c r="C137" s="19">
        <f>C138+C139</f>
        <v>0</v>
      </c>
    </row>
    <row r="138" spans="1:3" ht="12">
      <c r="A138" s="26" t="s">
        <v>165</v>
      </c>
      <c r="B138" s="20"/>
      <c r="C138" s="20"/>
    </row>
    <row r="139" spans="1:3" ht="12">
      <c r="A139" s="26" t="s">
        <v>166</v>
      </c>
      <c r="B139" s="20"/>
      <c r="C139" s="20"/>
    </row>
    <row r="140" spans="1:3" ht="12">
      <c r="A140" s="2" t="s">
        <v>43</v>
      </c>
      <c r="B140" s="19">
        <f>B81+B118+B137</f>
        <v>1462046165085</v>
      </c>
      <c r="C140" s="19">
        <f>C81+C118+C137</f>
        <v>1527952790578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7" t="s">
        <v>161</v>
      </c>
      <c r="B148" s="27"/>
      <c r="C148" s="27"/>
    </row>
    <row r="149" ht="12">
      <c r="A149" s="3"/>
    </row>
    <row r="150" spans="1:3" ht="12">
      <c r="A150" s="1" t="s">
        <v>137</v>
      </c>
      <c r="B150" s="24" t="s">
        <v>162</v>
      </c>
      <c r="C150" s="24" t="s">
        <v>163</v>
      </c>
    </row>
    <row r="151" spans="1:3" ht="12">
      <c r="A151" s="3" t="s">
        <v>138</v>
      </c>
      <c r="B151" s="20">
        <v>83656374495</v>
      </c>
      <c r="C151" s="20">
        <v>83113256479</v>
      </c>
    </row>
    <row r="152" spans="1:3" ht="12">
      <c r="A152" s="3" t="s">
        <v>139</v>
      </c>
      <c r="B152" s="20"/>
      <c r="C152" s="20"/>
    </row>
    <row r="153" spans="1:3" ht="12">
      <c r="A153" s="2" t="s">
        <v>140</v>
      </c>
      <c r="B153" s="19">
        <f>B151-B152</f>
        <v>83656374495</v>
      </c>
      <c r="C153" s="19">
        <f>C151-C152</f>
        <v>83113256479</v>
      </c>
    </row>
    <row r="154" spans="1:3" ht="12">
      <c r="A154" s="3" t="s">
        <v>141</v>
      </c>
      <c r="B154" s="20">
        <v>73891584642</v>
      </c>
      <c r="C154" s="20">
        <v>58513406818</v>
      </c>
    </row>
    <row r="155" spans="1:3" ht="12">
      <c r="A155" s="2" t="s">
        <v>142</v>
      </c>
      <c r="B155" s="19">
        <f>B153-B154</f>
        <v>9764789853</v>
      </c>
      <c r="C155" s="19">
        <f>C153-C154</f>
        <v>24599849661</v>
      </c>
    </row>
    <row r="156" spans="1:3" ht="12">
      <c r="A156" s="3" t="s">
        <v>143</v>
      </c>
      <c r="B156" s="20">
        <v>15769925386</v>
      </c>
      <c r="C156" s="20">
        <v>16293265405</v>
      </c>
    </row>
    <row r="157" spans="1:3" ht="12">
      <c r="A157" s="3" t="s">
        <v>144</v>
      </c>
      <c r="B157" s="20"/>
      <c r="C157" s="20">
        <v>1000</v>
      </c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/>
      <c r="C159" s="20"/>
    </row>
    <row r="160" spans="1:3" ht="12">
      <c r="A160" s="3" t="s">
        <v>147</v>
      </c>
      <c r="B160" s="20">
        <v>2616233762</v>
      </c>
      <c r="C160" s="20">
        <v>1602140765</v>
      </c>
    </row>
    <row r="161" spans="1:3" ht="12">
      <c r="A161" s="3" t="s">
        <v>148</v>
      </c>
      <c r="B161" s="20">
        <v>7703180635</v>
      </c>
      <c r="C161" s="20">
        <v>7325908873</v>
      </c>
    </row>
    <row r="162" spans="1:3" ht="12">
      <c r="A162" s="2" t="s">
        <v>149</v>
      </c>
      <c r="B162" s="19">
        <f>B155+B156-B157+B159-B160-B161</f>
        <v>15215300842</v>
      </c>
      <c r="C162" s="19">
        <f>C155+C156-C157+C159-C160-C161</f>
        <v>31965064428</v>
      </c>
    </row>
    <row r="163" spans="1:3" ht="12">
      <c r="A163" s="3" t="s">
        <v>150</v>
      </c>
      <c r="B163" s="20">
        <v>724190778</v>
      </c>
      <c r="C163" s="20">
        <v>418263174</v>
      </c>
    </row>
    <row r="164" spans="1:3" ht="12">
      <c r="A164" s="3" t="s">
        <v>151</v>
      </c>
      <c r="B164" s="20">
        <v>383404064</v>
      </c>
      <c r="C164" s="20">
        <v>463115499</v>
      </c>
    </row>
    <row r="165" spans="1:3" ht="12">
      <c r="A165" s="2" t="s">
        <v>152</v>
      </c>
      <c r="B165" s="19">
        <f>B163-B164</f>
        <v>340786714</v>
      </c>
      <c r="C165" s="19">
        <f>C163-C164</f>
        <v>-44852325</v>
      </c>
    </row>
    <row r="166" spans="1:3" ht="12">
      <c r="A166" s="2" t="s">
        <v>153</v>
      </c>
      <c r="B166" s="19">
        <f>B162+B165</f>
        <v>15556087556</v>
      </c>
      <c r="C166" s="19">
        <f>C162+C165</f>
        <v>31920212103</v>
      </c>
    </row>
    <row r="167" spans="1:3" ht="12">
      <c r="A167" s="3" t="s">
        <v>154</v>
      </c>
      <c r="B167" s="20">
        <v>3111217511</v>
      </c>
      <c r="C167" s="20">
        <v>6384042421</v>
      </c>
    </row>
    <row r="168" spans="1:3" ht="12">
      <c r="A168" s="3" t="s">
        <v>155</v>
      </c>
      <c r="B168" s="20"/>
      <c r="C168" s="20"/>
    </row>
    <row r="169" spans="1:3" ht="12">
      <c r="A169" s="2" t="s">
        <v>156</v>
      </c>
      <c r="B169" s="19">
        <f>B166-B167-B168</f>
        <v>12444870045</v>
      </c>
      <c r="C169" s="19">
        <f>C166-C167-C168</f>
        <v>25536169682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2">
    <mergeCell ref="A148:C148"/>
    <mergeCell ref="A3:C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2018-10-24T03:06:44Z</dcterms:created>
  <dcterms:modified xsi:type="dcterms:W3CDTF">2018-10-24T04:03:40Z</dcterms:modified>
  <cp:category/>
  <cp:version/>
  <cp:contentType/>
  <cp:contentStatus/>
</cp:coreProperties>
</file>